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1180" windowHeight="10110" activeTab="2"/>
  </bookViews>
  <sheets>
    <sheet name="2017" sheetId="1" r:id="rId1"/>
    <sheet name="2016" sheetId="2" r:id="rId2"/>
    <sheet name="2015" sheetId="3" r:id="rId3"/>
  </sheets>
  <definedNames>
    <definedName name="_xlnm._FilterDatabase" localSheetId="2" hidden="1">'2015'!$A$1:$N$24</definedName>
    <definedName name="_xlnm._FilterDatabase" localSheetId="1" hidden="1">'2016'!$A$1:$O$23</definedName>
    <definedName name="_xlnm._FilterDatabase" localSheetId="0" hidden="1">'2017'!$A$1:$O$22</definedName>
  </definedNames>
  <calcPr calcId="125725"/>
</workbook>
</file>

<file path=xl/calcChain.xml><?xml version="1.0" encoding="utf-8"?>
<calcChain xmlns="http://schemas.openxmlformats.org/spreadsheetml/2006/main">
  <c r="L27" i="3"/>
  <c r="L26"/>
  <c r="L25"/>
  <c r="L24"/>
  <c r="L23"/>
  <c r="L21"/>
  <c r="L28" l="1"/>
  <c r="M24" s="1"/>
  <c r="M25" l="1"/>
  <c r="M26"/>
  <c r="M27"/>
  <c r="M23"/>
  <c r="L26" i="2" l="1"/>
  <c r="L25"/>
  <c r="L24"/>
  <c r="L23"/>
  <c r="L22"/>
  <c r="L20"/>
  <c r="L19" i="1"/>
  <c r="L21"/>
  <c r="L22"/>
  <c r="M22" s="1"/>
  <c r="L23"/>
  <c r="M23" s="1"/>
  <c r="L24"/>
  <c r="M24" s="1"/>
  <c r="L25"/>
  <c r="M25" s="1"/>
  <c r="L26"/>
  <c r="M21" s="1"/>
  <c r="L27" i="2" l="1"/>
  <c r="M23" s="1"/>
  <c r="M24" l="1"/>
  <c r="M25"/>
  <c r="M26"/>
  <c r="M22"/>
</calcChain>
</file>

<file path=xl/sharedStrings.xml><?xml version="1.0" encoding="utf-8"?>
<sst xmlns="http://schemas.openxmlformats.org/spreadsheetml/2006/main" count="332" uniqueCount="89">
  <si>
    <t>Abierto</t>
  </si>
  <si>
    <t>Negociado</t>
  </si>
  <si>
    <t>Peticion ofertas</t>
  </si>
  <si>
    <t>Directo</t>
  </si>
  <si>
    <t>Menor</t>
  </si>
  <si>
    <t>2015</t>
  </si>
  <si>
    <t>Instituto de Desarrollo Económico</t>
  </si>
  <si>
    <t>(estimado)</t>
  </si>
  <si>
    <t>DIRECTO</t>
  </si>
  <si>
    <t>Servicio</t>
  </si>
  <si>
    <t>Arrendamiento edificio</t>
  </si>
  <si>
    <t>Premap Seguridad y Salud, S.L.</t>
  </si>
  <si>
    <t>NEGOCIADO</t>
  </si>
  <si>
    <t>Prevención de Riesgos Laborales</t>
  </si>
  <si>
    <t>Electricidad Llano S.L.</t>
  </si>
  <si>
    <t>Suministro</t>
  </si>
  <si>
    <t>Sistema Alimentación Ininterrumpida -SAI-</t>
  </si>
  <si>
    <t>De Lage Landen International B.V. Sucursal en España</t>
  </si>
  <si>
    <t>Equipos Informáticos -Renting-</t>
  </si>
  <si>
    <t>Bedunde S.L.U.</t>
  </si>
  <si>
    <t>ABIERTO</t>
  </si>
  <si>
    <t>Limpieza</t>
  </si>
  <si>
    <t>2016</t>
  </si>
  <si>
    <t>Zardoya Otis, S.A.</t>
  </si>
  <si>
    <t>ABIERTO POR LOTES</t>
  </si>
  <si>
    <t>Mantenimiento Edificio - Ascensores</t>
  </si>
  <si>
    <t>Mantenimiento Edificio - PCI (Plan Contra Incendios)</t>
  </si>
  <si>
    <t>Elyte Dos S.L.</t>
  </si>
  <si>
    <t>Mantenimiento Edificio - Electricidad</t>
  </si>
  <si>
    <t>Mantenimiento Edificio - Climatizacion</t>
  </si>
  <si>
    <t>Science&amp;Innovation Link Office</t>
  </si>
  <si>
    <t>Programa aceleración Empresas Bio</t>
  </si>
  <si>
    <t>Moore Stephens Fidelitas Auditores, S.L.</t>
  </si>
  <si>
    <t xml:space="preserve">ABIERTO </t>
  </si>
  <si>
    <t>Auditoría Proyecto Europeo RYME</t>
  </si>
  <si>
    <t>Lacera Servicios y Mantenimiento S.A.</t>
  </si>
  <si>
    <t>Centralita</t>
  </si>
  <si>
    <t>2017</t>
  </si>
  <si>
    <t>Merck Chemicals and Life Science S.A.U</t>
  </si>
  <si>
    <t>MENOR</t>
  </si>
  <si>
    <t>Equipamiento Bio</t>
  </si>
  <si>
    <t>Telecable de Asturias S.A.</t>
  </si>
  <si>
    <t>PETICION OFERTAS</t>
  </si>
  <si>
    <t>Telecomunicaciones</t>
  </si>
  <si>
    <t>Hidrocantábrico Energía S.A.U.</t>
  </si>
  <si>
    <t>Suministro energia</t>
  </si>
  <si>
    <t>Auditoría de Cuentas</t>
  </si>
  <si>
    <t>Axa Seguros Generales</t>
  </si>
  <si>
    <t>Seguros</t>
  </si>
  <si>
    <t>FECHA ADJUDICACIÓN</t>
  </si>
  <si>
    <t>IDENTIDAD DEL PROVEEDOR</t>
  </si>
  <si>
    <t>IMPORTE ANUAL (SIN IVA)</t>
  </si>
  <si>
    <t>PROCEDIMIENTO DE CONTRATACION</t>
  </si>
  <si>
    <t>TIPO DE CONTRATO</t>
  </si>
  <si>
    <t>NÚMERO DE LICITADORES PRESENTADOS</t>
  </si>
  <si>
    <t>MÉTODO DE PUBLICACIÓN</t>
  </si>
  <si>
    <t>FECHA DE PUBLICACIÓN</t>
  </si>
  <si>
    <t>PROCEDIMIENTO</t>
  </si>
  <si>
    <t>TIPO</t>
  </si>
  <si>
    <t>DURACIÓN</t>
  </si>
  <si>
    <t>LUGAR DE EJECUCIÓN (CÓDIGO NUTS)</t>
  </si>
  <si>
    <t>PRESUPUESTO BASE DE LICITACIÓN</t>
  </si>
  <si>
    <t>OBJETO</t>
  </si>
  <si>
    <t>Viajes y desplazamientos</t>
  </si>
  <si>
    <t>Viajes Ecuador S.A.U.</t>
  </si>
  <si>
    <t>Varios servicios y mantenimiento sistemas de informacion</t>
  </si>
  <si>
    <t>Avanti21, Sistemas y Telecomunicaciones, S.L.</t>
  </si>
  <si>
    <t>Beca Fundación Universidad de Oviedo</t>
  </si>
  <si>
    <t>Fundación Universidad de Oviedo</t>
  </si>
  <si>
    <t>tipo de contrato</t>
  </si>
  <si>
    <t>IMPORTE</t>
  </si>
  <si>
    <t>Cantábrico Sistemas S.L.</t>
  </si>
  <si>
    <t>Climatizacion</t>
  </si>
  <si>
    <t>Mantenimiento Electricidad</t>
  </si>
  <si>
    <t>Ejecucion accion especifica proyecto europeo</t>
  </si>
  <si>
    <t>AC Gamelab</t>
  </si>
  <si>
    <t>Programa aceleracion salud</t>
  </si>
  <si>
    <t>Science &amp; Innovation Link Office S.L.</t>
  </si>
  <si>
    <t>ISS Solu. de Limpieza Direct S.A.</t>
  </si>
  <si>
    <t>Suministro electricidad</t>
  </si>
  <si>
    <t>Iberdrola Clientes S.A.U.</t>
  </si>
  <si>
    <t>Lacera Integra S.L.</t>
  </si>
  <si>
    <t>Varios suministro edificio</t>
  </si>
  <si>
    <t>María José García Somoano</t>
  </si>
  <si>
    <t>Asistencia tecnica programa SE BUSCA CEO</t>
  </si>
  <si>
    <t>Rendimiento Humano y Organizacional S.L</t>
  </si>
  <si>
    <t>Asistencia tecnica programa aceleración audiovisual</t>
  </si>
  <si>
    <t>Pantalla Partida S.L.</t>
  </si>
  <si>
    <t>División, Divisiones Modulares Interiores, S.L.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</si>
</sst>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11">
    <font>
      <sz val="12"/>
      <color theme="1"/>
      <name val="Calibri"/>
      <family val="2"/>
      <scheme val="minor"/>
    </font>
    <font>
      <sz val="12"/>
      <name val="Calibri"/>
      <family val="2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2"/>
      <name val="Calibri"/>
      <family val="2"/>
      <scheme val="minor"/>
    </font>
    <font>
      <sz val="12"/>
      <color theme="3" tint="0.3999755851924192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2"/>
      <color theme="0"/>
      <name val="Calibri"/>
      <family val="2"/>
    </font>
    <font>
      <sz val="10"/>
      <color indexed="8"/>
      <name val="Arial"/>
      <family val="2"/>
    </font>
    <font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</cellStyleXfs>
  <cellXfs count="69">
    <xf numFmtId="0" fontId="0" fillId="0" borderId="0" xfId="0"/>
    <xf numFmtId="49" fontId="0" fillId="0" borderId="0" xfId="0" applyNumberForma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/>
    <xf numFmtId="4" fontId="2" fillId="0" borderId="3" xfId="0" applyNumberFormat="1" applyFont="1" applyBorder="1"/>
    <xf numFmtId="0" fontId="0" fillId="0" borderId="3" xfId="0" applyBorder="1"/>
    <xf numFmtId="4" fontId="0" fillId="0" borderId="3" xfId="0" applyNumberFormat="1" applyBorder="1"/>
    <xf numFmtId="0" fontId="0" fillId="0" borderId="3" xfId="0" applyFill="1" applyBorder="1"/>
    <xf numFmtId="0" fontId="0" fillId="0" borderId="0" xfId="0" applyFill="1"/>
    <xf numFmtId="49" fontId="0" fillId="0" borderId="0" xfId="0" applyNumberFormat="1" applyFill="1"/>
    <xf numFmtId="4" fontId="0" fillId="0" borderId="3" xfId="0" applyNumberFormat="1" applyFill="1" applyBorder="1"/>
    <xf numFmtId="0" fontId="0" fillId="0" borderId="0" xfId="0" applyFill="1" applyAlignment="1">
      <alignment vertical="center" wrapText="1"/>
    </xf>
    <xf numFmtId="49" fontId="0" fillId="0" borderId="0" xfId="0" applyNumberFormat="1" applyFill="1" applyAlignment="1">
      <alignment vertical="center" wrapText="1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horizontal="left" wrapText="1"/>
    </xf>
    <xf numFmtId="4" fontId="2" fillId="0" borderId="0" xfId="0" applyNumberFormat="1" applyFont="1" applyFill="1"/>
    <xf numFmtId="0" fontId="4" fillId="0" borderId="0" xfId="0" applyFont="1" applyFill="1" applyAlignment="1">
      <alignment wrapText="1"/>
    </xf>
    <xf numFmtId="0" fontId="4" fillId="0" borderId="0" xfId="0" applyFont="1" applyFill="1"/>
    <xf numFmtId="49" fontId="4" fillId="0" borderId="0" xfId="0" applyNumberFormat="1" applyFont="1" applyAlignment="1">
      <alignment vertical="center"/>
    </xf>
    <xf numFmtId="0" fontId="1" fillId="0" borderId="0" xfId="0" applyFont="1" applyAlignment="1">
      <alignment horizontal="left" wrapText="1"/>
    </xf>
    <xf numFmtId="4" fontId="4" fillId="0" borderId="0" xfId="0" applyNumberFormat="1" applyFont="1" applyFill="1" applyAlignment="1">
      <alignment horizontal="right"/>
    </xf>
    <xf numFmtId="0" fontId="4" fillId="0" borderId="0" xfId="0" applyFont="1"/>
    <xf numFmtId="49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4" fontId="4" fillId="0" borderId="0" xfId="0" applyNumberFormat="1" applyFont="1" applyAlignment="1">
      <alignment vertical="center"/>
    </xf>
    <xf numFmtId="4" fontId="5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vertical="top" wrapText="1"/>
    </xf>
    <xf numFmtId="4" fontId="5" fillId="0" borderId="0" xfId="0" applyNumberFormat="1" applyFont="1"/>
    <xf numFmtId="4" fontId="4" fillId="0" borderId="0" xfId="0" applyNumberFormat="1" applyFont="1"/>
    <xf numFmtId="4" fontId="5" fillId="0" borderId="0" xfId="0" applyNumberFormat="1" applyFont="1" applyFill="1"/>
    <xf numFmtId="4" fontId="4" fillId="0" borderId="0" xfId="0" applyNumberFormat="1" applyFont="1" applyFill="1"/>
    <xf numFmtId="49" fontId="4" fillId="2" borderId="0" xfId="0" applyNumberFormat="1" applyFont="1" applyFill="1" applyAlignment="1">
      <alignment vertical="center" wrapText="1"/>
    </xf>
    <xf numFmtId="4" fontId="5" fillId="0" borderId="0" xfId="0" applyNumberFormat="1" applyFont="1" applyFill="1" applyAlignment="1">
      <alignment horizontal="right"/>
    </xf>
    <xf numFmtId="0" fontId="5" fillId="0" borderId="0" xfId="0" applyFont="1" applyFill="1"/>
    <xf numFmtId="4" fontId="4" fillId="0" borderId="0" xfId="0" applyNumberFormat="1" applyFont="1" applyAlignment="1">
      <alignment horizontal="right"/>
    </xf>
    <xf numFmtId="4" fontId="1" fillId="0" borderId="0" xfId="1" applyNumberFormat="1" applyFont="1" applyAlignment="1">
      <alignment vertical="center"/>
    </xf>
    <xf numFmtId="0" fontId="5" fillId="0" borderId="0" xfId="0" applyFont="1" applyFill="1" applyAlignment="1">
      <alignment vertical="center" wrapText="1"/>
    </xf>
    <xf numFmtId="49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 wrapText="1"/>
    </xf>
    <xf numFmtId="0" fontId="6" fillId="2" borderId="0" xfId="0" applyFont="1" applyFill="1" applyAlignment="1">
      <alignment vertical="center"/>
    </xf>
    <xf numFmtId="49" fontId="7" fillId="3" borderId="0" xfId="0" applyNumberFormat="1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left" vertical="center"/>
    </xf>
    <xf numFmtId="0" fontId="7" fillId="3" borderId="0" xfId="0" applyFont="1" applyFill="1" applyAlignment="1">
      <alignment vertical="center"/>
    </xf>
    <xf numFmtId="0" fontId="7" fillId="3" borderId="0" xfId="0" applyFont="1" applyFill="1" applyAlignment="1">
      <alignment vertical="center" wrapText="1"/>
    </xf>
    <xf numFmtId="4" fontId="2" fillId="0" borderId="2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9" fontId="1" fillId="0" borderId="2" xfId="2" applyFont="1" applyFill="1" applyBorder="1" applyAlignment="1">
      <alignment wrapText="1"/>
    </xf>
    <xf numFmtId="9" fontId="1" fillId="0" borderId="1" xfId="2" applyFont="1" applyFill="1" applyBorder="1" applyAlignment="1">
      <alignment wrapText="1"/>
    </xf>
    <xf numFmtId="9" fontId="1" fillId="0" borderId="2" xfId="2" applyFont="1" applyFill="1" applyBorder="1" applyAlignment="1">
      <alignment horizontal="right" wrapText="1"/>
    </xf>
    <xf numFmtId="9" fontId="1" fillId="0" borderId="1" xfId="2" applyFont="1" applyFill="1" applyBorder="1" applyAlignment="1">
      <alignment horizontal="right" wrapText="1"/>
    </xf>
    <xf numFmtId="49" fontId="4" fillId="0" borderId="0" xfId="0" applyNumberFormat="1" applyFont="1" applyFill="1"/>
    <xf numFmtId="0" fontId="10" fillId="0" borderId="0" xfId="0" applyFont="1"/>
    <xf numFmtId="0" fontId="10" fillId="0" borderId="0" xfId="0" applyFont="1" applyFill="1"/>
    <xf numFmtId="0" fontId="0" fillId="0" borderId="0" xfId="0" applyAlignment="1">
      <alignment vertical="center" wrapText="1"/>
    </xf>
    <xf numFmtId="4" fontId="3" fillId="0" borderId="0" xfId="1" applyNumberFormat="1" applyFont="1" applyAlignment="1">
      <alignment vertical="center"/>
    </xf>
    <xf numFmtId="49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49" fontId="0" fillId="0" borderId="0" xfId="0" applyNumberFormat="1" applyAlignment="1">
      <alignment vertical="center" wrapText="1"/>
    </xf>
    <xf numFmtId="49" fontId="0" fillId="0" borderId="0" xfId="0" applyNumberFormat="1" applyFill="1" applyAlignment="1">
      <alignment vertical="center"/>
    </xf>
    <xf numFmtId="49" fontId="0" fillId="2" borderId="0" xfId="0" applyNumberFormat="1" applyFill="1" applyAlignment="1">
      <alignment vertical="center" wrapText="1"/>
    </xf>
    <xf numFmtId="0" fontId="0" fillId="0" borderId="0" xfId="0" applyFill="1" applyAlignment="1">
      <alignment horizontal="left" vertical="top" wrapText="1"/>
    </xf>
    <xf numFmtId="0" fontId="1" fillId="0" borderId="0" xfId="0" applyFont="1" applyFill="1" applyAlignment="1">
      <alignment horizontal="left" vertical="center" wrapText="1"/>
    </xf>
    <xf numFmtId="9" fontId="1" fillId="0" borderId="3" xfId="2" applyFont="1" applyFill="1" applyBorder="1" applyAlignment="1">
      <alignment wrapText="1"/>
    </xf>
    <xf numFmtId="0" fontId="1" fillId="0" borderId="3" xfId="0" applyFont="1" applyBorder="1" applyAlignment="1">
      <alignment wrapText="1"/>
    </xf>
  </cellXfs>
  <cellStyles count="6">
    <cellStyle name="Moneda" xfId="1" builtinId="4"/>
    <cellStyle name="Normal" xfId="0" builtinId="0"/>
    <cellStyle name="Normal 2" xfId="3"/>
    <cellStyle name="Normal 3" xfId="4"/>
    <cellStyle name="Normal 4" xfId="5"/>
    <cellStyle name="Porcentual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workbookViewId="0">
      <selection activeCell="K10" sqref="K10"/>
    </sheetView>
  </sheetViews>
  <sheetFormatPr baseColWidth="10" defaultRowHeight="15.75"/>
  <cols>
    <col min="1" max="1" width="35.75" style="3" customWidth="1"/>
    <col min="2" max="2" width="12.125" hidden="1" customWidth="1"/>
    <col min="3" max="3" width="15" hidden="1" customWidth="1"/>
    <col min="4" max="4" width="11.625" style="1" hidden="1" customWidth="1"/>
    <col min="5" max="5" width="10.875" hidden="1" customWidth="1"/>
    <col min="6" max="6" width="15.25" hidden="1" customWidth="1"/>
    <col min="7" max="7" width="18" style="1" hidden="1" customWidth="1"/>
    <col min="8" max="8" width="19.375" hidden="1" customWidth="1"/>
    <col min="9" max="9" width="24.125" hidden="1" customWidth="1"/>
    <col min="10" max="10" width="17.25" customWidth="1"/>
    <col min="11" max="11" width="32.375" customWidth="1"/>
    <col min="12" max="12" width="17.375" customWidth="1"/>
    <col min="13" max="13" width="9.5" customWidth="1"/>
    <col min="14" max="14" width="34.625" style="2" customWidth="1"/>
    <col min="15" max="15" width="19.25" style="1" customWidth="1"/>
  </cols>
  <sheetData>
    <row r="1" spans="1:15" s="43" customFormat="1" ht="20.100000000000001" customHeight="1">
      <c r="A1" s="48" t="s">
        <v>62</v>
      </c>
      <c r="B1" s="47" t="s">
        <v>61</v>
      </c>
      <c r="C1" s="47" t="s">
        <v>60</v>
      </c>
      <c r="D1" s="44" t="s">
        <v>59</v>
      </c>
      <c r="E1" s="47" t="s">
        <v>58</v>
      </c>
      <c r="F1" s="47" t="s">
        <v>57</v>
      </c>
      <c r="G1" s="44" t="s">
        <v>56</v>
      </c>
      <c r="H1" s="47" t="s">
        <v>55</v>
      </c>
      <c r="I1" s="47" t="s">
        <v>54</v>
      </c>
      <c r="J1" s="47" t="s">
        <v>53</v>
      </c>
      <c r="K1" s="47" t="s">
        <v>52</v>
      </c>
      <c r="L1" s="46" t="s">
        <v>51</v>
      </c>
      <c r="M1" s="45"/>
      <c r="N1" s="45" t="s">
        <v>50</v>
      </c>
      <c r="O1" s="44" t="s">
        <v>49</v>
      </c>
    </row>
    <row r="2" spans="1:15" ht="16.5" customHeight="1">
      <c r="A2" s="27" t="s">
        <v>48</v>
      </c>
      <c r="B2" s="37"/>
      <c r="C2" s="40"/>
      <c r="D2" s="42"/>
      <c r="E2" s="40"/>
      <c r="F2" s="40"/>
      <c r="G2" s="41"/>
      <c r="H2" s="40"/>
      <c r="I2" s="37"/>
      <c r="J2" s="22" t="s">
        <v>9</v>
      </c>
      <c r="K2" s="22" t="s">
        <v>42</v>
      </c>
      <c r="L2" s="34">
        <v>5881.05</v>
      </c>
      <c r="M2" s="34"/>
      <c r="N2" s="15" t="s">
        <v>47</v>
      </c>
      <c r="O2" s="19" t="s">
        <v>37</v>
      </c>
    </row>
    <row r="3" spans="1:15" ht="16.5" customHeight="1">
      <c r="A3" s="27" t="s">
        <v>46</v>
      </c>
      <c r="B3" s="18"/>
      <c r="C3" s="27"/>
      <c r="D3" s="29"/>
      <c r="E3" s="27"/>
      <c r="F3" s="27"/>
      <c r="G3" s="28"/>
      <c r="H3" s="27"/>
      <c r="I3" s="18"/>
      <c r="J3" s="22" t="s">
        <v>9</v>
      </c>
      <c r="K3" s="22" t="s">
        <v>20</v>
      </c>
      <c r="L3" s="34">
        <v>2190</v>
      </c>
      <c r="M3" s="34"/>
      <c r="N3" s="15" t="s">
        <v>32</v>
      </c>
      <c r="O3" s="19" t="s">
        <v>37</v>
      </c>
    </row>
    <row r="4" spans="1:15" s="37" customFormat="1" ht="16.5" customHeight="1">
      <c r="A4" s="24" t="s">
        <v>45</v>
      </c>
      <c r="B4" s="39"/>
      <c r="C4" s="24"/>
      <c r="D4" s="19"/>
      <c r="E4" s="22"/>
      <c r="F4" s="22"/>
      <c r="G4" s="19"/>
      <c r="H4" s="22"/>
      <c r="I4" s="22"/>
      <c r="J4" s="22" t="s">
        <v>15</v>
      </c>
      <c r="K4" s="22" t="s">
        <v>42</v>
      </c>
      <c r="L4" s="38">
        <v>37249.67</v>
      </c>
      <c r="M4" s="38" t="s">
        <v>7</v>
      </c>
      <c r="N4" s="20" t="s">
        <v>44</v>
      </c>
      <c r="O4" s="19" t="s">
        <v>37</v>
      </c>
    </row>
    <row r="5" spans="1:15" s="37" customFormat="1" ht="16.5" customHeight="1">
      <c r="A5" s="24" t="s">
        <v>43</v>
      </c>
      <c r="B5" s="25"/>
      <c r="C5" s="24"/>
      <c r="D5" s="23"/>
      <c r="E5" s="22"/>
      <c r="F5" s="22"/>
      <c r="G5" s="19"/>
      <c r="H5" s="22"/>
      <c r="I5" s="22"/>
      <c r="J5" s="22" t="s">
        <v>9</v>
      </c>
      <c r="K5" s="22" t="s">
        <v>42</v>
      </c>
      <c r="L5" s="38">
        <v>9490.68</v>
      </c>
      <c r="M5" s="38" t="s">
        <v>7</v>
      </c>
      <c r="N5" s="20" t="s">
        <v>41</v>
      </c>
      <c r="O5" s="19" t="s">
        <v>37</v>
      </c>
    </row>
    <row r="6" spans="1:15" s="37" customFormat="1" ht="16.5" customHeight="1">
      <c r="A6" s="27" t="s">
        <v>40</v>
      </c>
      <c r="B6" s="18"/>
      <c r="C6" s="27"/>
      <c r="D6" s="29"/>
      <c r="E6" s="27"/>
      <c r="F6" s="27"/>
      <c r="G6" s="28"/>
      <c r="H6" s="27"/>
      <c r="I6" s="18"/>
      <c r="J6" s="22" t="s">
        <v>9</v>
      </c>
      <c r="K6" s="22" t="s">
        <v>39</v>
      </c>
      <c r="L6" s="34">
        <v>8596.41</v>
      </c>
      <c r="M6" s="33"/>
      <c r="N6" s="15" t="s">
        <v>38</v>
      </c>
      <c r="O6" s="19" t="s">
        <v>37</v>
      </c>
    </row>
    <row r="7" spans="1:15" ht="16.5" customHeight="1">
      <c r="A7" s="24" t="s">
        <v>36</v>
      </c>
      <c r="B7" s="25"/>
      <c r="C7" s="24"/>
      <c r="D7" s="23"/>
      <c r="E7" s="22"/>
      <c r="F7" s="22"/>
      <c r="G7" s="19"/>
      <c r="H7" s="22"/>
      <c r="I7" s="22"/>
      <c r="J7" s="22" t="s">
        <v>9</v>
      </c>
      <c r="K7" s="22" t="s">
        <v>12</v>
      </c>
      <c r="L7" s="32">
        <v>6200.98</v>
      </c>
      <c r="M7" s="32"/>
      <c r="N7" s="20" t="s">
        <v>35</v>
      </c>
      <c r="O7" s="19" t="s">
        <v>22</v>
      </c>
    </row>
    <row r="8" spans="1:15" ht="16.5" customHeight="1">
      <c r="A8" s="27" t="s">
        <v>34</v>
      </c>
      <c r="B8" s="18"/>
      <c r="C8" s="27"/>
      <c r="D8" s="35"/>
      <c r="E8" s="27"/>
      <c r="F8" s="27"/>
      <c r="G8" s="28"/>
      <c r="H8" s="27"/>
      <c r="I8" s="18"/>
      <c r="J8" s="22" t="s">
        <v>9</v>
      </c>
      <c r="K8" s="22" t="s">
        <v>33</v>
      </c>
      <c r="L8" s="21">
        <v>1940</v>
      </c>
      <c r="M8" s="36"/>
      <c r="N8" s="15" t="s">
        <v>32</v>
      </c>
      <c r="O8" s="19" t="s">
        <v>22</v>
      </c>
    </row>
    <row r="9" spans="1:15" s="18" customFormat="1" ht="16.5" customHeight="1">
      <c r="A9" s="27" t="s">
        <v>31</v>
      </c>
      <c r="C9" s="27"/>
      <c r="D9" s="29"/>
      <c r="E9" s="27"/>
      <c r="F9" s="27"/>
      <c r="G9" s="28"/>
      <c r="H9" s="27"/>
      <c r="J9" s="22" t="s">
        <v>9</v>
      </c>
      <c r="K9" s="22" t="s">
        <v>8</v>
      </c>
      <c r="L9" s="21">
        <v>8925</v>
      </c>
      <c r="M9" s="36"/>
      <c r="N9" s="15" t="s">
        <v>30</v>
      </c>
      <c r="O9" s="19" t="s">
        <v>22</v>
      </c>
    </row>
    <row r="10" spans="1:15" s="18" customFormat="1" ht="16.5" customHeight="1">
      <c r="A10" s="17" t="s">
        <v>29</v>
      </c>
      <c r="C10" s="27"/>
      <c r="D10" s="29"/>
      <c r="G10" s="28"/>
      <c r="J10" s="22" t="s">
        <v>9</v>
      </c>
      <c r="K10" s="22" t="s">
        <v>24</v>
      </c>
      <c r="L10" s="34">
        <v>2175</v>
      </c>
      <c r="M10" s="33"/>
      <c r="N10" s="15" t="s">
        <v>14</v>
      </c>
      <c r="O10" s="19" t="s">
        <v>22</v>
      </c>
    </row>
    <row r="11" spans="1:15" s="18" customFormat="1" ht="16.5" customHeight="1">
      <c r="A11" s="27" t="s">
        <v>28</v>
      </c>
      <c r="C11" s="27"/>
      <c r="D11" s="35"/>
      <c r="E11" s="27"/>
      <c r="F11" s="27"/>
      <c r="G11" s="28"/>
      <c r="H11" s="27"/>
      <c r="J11" s="22" t="s">
        <v>9</v>
      </c>
      <c r="K11" s="22" t="s">
        <v>24</v>
      </c>
      <c r="L11" s="34">
        <v>3600</v>
      </c>
      <c r="M11" s="33"/>
      <c r="N11" s="15" t="s">
        <v>27</v>
      </c>
      <c r="O11" s="19" t="s">
        <v>22</v>
      </c>
    </row>
    <row r="12" spans="1:15" s="18" customFormat="1" ht="16.5" customHeight="1">
      <c r="A12" s="27" t="s">
        <v>26</v>
      </c>
      <c r="C12" s="27"/>
      <c r="D12" s="35"/>
      <c r="E12" s="27"/>
      <c r="F12" s="27"/>
      <c r="G12" s="28"/>
      <c r="H12" s="27"/>
      <c r="J12" s="22" t="s">
        <v>9</v>
      </c>
      <c r="K12" s="22" t="s">
        <v>24</v>
      </c>
      <c r="L12" s="34">
        <v>274.83999999999997</v>
      </c>
      <c r="M12" s="33"/>
      <c r="N12" s="15" t="s">
        <v>14</v>
      </c>
      <c r="O12" s="19" t="s">
        <v>22</v>
      </c>
    </row>
    <row r="13" spans="1:15" s="18" customFormat="1" ht="16.5" customHeight="1">
      <c r="A13" s="27" t="s">
        <v>25</v>
      </c>
      <c r="C13" s="27"/>
      <c r="D13" s="35"/>
      <c r="E13" s="27"/>
      <c r="F13" s="27"/>
      <c r="G13" s="28"/>
      <c r="H13" s="27"/>
      <c r="J13" s="22" t="s">
        <v>9</v>
      </c>
      <c r="K13" s="22" t="s">
        <v>24</v>
      </c>
      <c r="L13" s="34">
        <v>1920</v>
      </c>
      <c r="M13" s="33"/>
      <c r="N13" s="15" t="s">
        <v>23</v>
      </c>
      <c r="O13" s="19" t="s">
        <v>22</v>
      </c>
    </row>
    <row r="14" spans="1:15" s="18" customFormat="1" ht="16.5" customHeight="1">
      <c r="A14" s="24" t="s">
        <v>21</v>
      </c>
      <c r="B14" s="25"/>
      <c r="C14" s="24"/>
      <c r="D14" s="23"/>
      <c r="E14" s="22"/>
      <c r="F14" s="22"/>
      <c r="G14" s="19"/>
      <c r="H14" s="22"/>
      <c r="I14" s="22"/>
      <c r="J14" s="22" t="s">
        <v>9</v>
      </c>
      <c r="K14" s="22" t="s">
        <v>20</v>
      </c>
      <c r="L14" s="32">
        <v>44174.28</v>
      </c>
      <c r="M14" s="31"/>
      <c r="N14" s="20" t="s">
        <v>19</v>
      </c>
      <c r="O14" s="19" t="s">
        <v>5</v>
      </c>
    </row>
    <row r="15" spans="1:15" s="18" customFormat="1" ht="16.5" customHeight="1">
      <c r="A15" s="27" t="s">
        <v>18</v>
      </c>
      <c r="C15" s="27"/>
      <c r="D15" s="29"/>
      <c r="E15" s="27"/>
      <c r="F15" s="27"/>
      <c r="G15" s="28"/>
      <c r="H15" s="27"/>
      <c r="J15" s="22" t="s">
        <v>15</v>
      </c>
      <c r="K15" s="22" t="s">
        <v>12</v>
      </c>
      <c r="L15" s="21">
        <v>3732.12</v>
      </c>
      <c r="M15" s="26"/>
      <c r="N15" s="30" t="s">
        <v>17</v>
      </c>
      <c r="O15" s="19" t="s">
        <v>5</v>
      </c>
    </row>
    <row r="16" spans="1:15" s="18" customFormat="1" ht="16.5" customHeight="1">
      <c r="A16" s="27" t="s">
        <v>16</v>
      </c>
      <c r="C16" s="27"/>
      <c r="D16" s="29"/>
      <c r="E16" s="27"/>
      <c r="F16" s="27"/>
      <c r="G16" s="28"/>
      <c r="H16" s="27"/>
      <c r="J16" s="22" t="s">
        <v>15</v>
      </c>
      <c r="K16" s="22" t="s">
        <v>12</v>
      </c>
      <c r="L16" s="21">
        <v>3719.04</v>
      </c>
      <c r="M16" s="26"/>
      <c r="N16" s="15" t="s">
        <v>14</v>
      </c>
      <c r="O16" s="19" t="s">
        <v>5</v>
      </c>
    </row>
    <row r="17" spans="1:15" s="18" customFormat="1" ht="16.5" customHeight="1">
      <c r="A17" s="27" t="s">
        <v>13</v>
      </c>
      <c r="C17" s="27"/>
      <c r="D17" s="29"/>
      <c r="E17" s="27"/>
      <c r="F17" s="27"/>
      <c r="G17" s="28"/>
      <c r="H17" s="27"/>
      <c r="J17" s="22" t="s">
        <v>9</v>
      </c>
      <c r="K17" s="22" t="s">
        <v>12</v>
      </c>
      <c r="L17" s="21">
        <v>1184</v>
      </c>
      <c r="M17" s="26"/>
      <c r="N17" s="15" t="s">
        <v>11</v>
      </c>
      <c r="O17" s="19" t="s">
        <v>5</v>
      </c>
    </row>
    <row r="18" spans="1:15" s="18" customFormat="1" ht="16.5" customHeight="1">
      <c r="A18" s="24" t="s">
        <v>10</v>
      </c>
      <c r="B18" s="25"/>
      <c r="C18" s="24"/>
      <c r="D18" s="23"/>
      <c r="E18" s="22"/>
      <c r="F18" s="22"/>
      <c r="G18" s="19"/>
      <c r="H18" s="22"/>
      <c r="I18" s="22"/>
      <c r="J18" s="22" t="s">
        <v>9</v>
      </c>
      <c r="K18" s="22" t="s">
        <v>8</v>
      </c>
      <c r="L18" s="21">
        <v>80054.64</v>
      </c>
      <c r="M18" s="21" t="s">
        <v>7</v>
      </c>
      <c r="N18" s="20" t="s">
        <v>6</v>
      </c>
      <c r="O18" s="19" t="s">
        <v>5</v>
      </c>
    </row>
    <row r="19" spans="1:15" s="9" customFormat="1" ht="16.5" customHeight="1">
      <c r="A19" s="17"/>
      <c r="C19" s="12"/>
      <c r="D19" s="13"/>
      <c r="E19" s="12"/>
      <c r="F19" s="12"/>
      <c r="G19" s="10"/>
      <c r="H19" s="12"/>
      <c r="L19" s="16">
        <f>SUM(L2:L18)</f>
        <v>221307.70999999996</v>
      </c>
      <c r="M19" s="16"/>
      <c r="N19" s="15"/>
      <c r="O19" s="10"/>
    </row>
    <row r="20" spans="1:15" s="9" customFormat="1" ht="16.5" customHeight="1">
      <c r="A20" s="14"/>
      <c r="C20" s="12"/>
      <c r="D20" s="13"/>
      <c r="E20" s="12"/>
      <c r="F20" s="12"/>
      <c r="G20" s="10"/>
      <c r="H20" s="12"/>
      <c r="N20" s="15"/>
      <c r="O20" s="10"/>
    </row>
    <row r="21" spans="1:15" s="9" customFormat="1" ht="16.5" customHeight="1">
      <c r="A21" s="14"/>
      <c r="C21" s="12"/>
      <c r="D21" s="13"/>
      <c r="E21" s="12"/>
      <c r="F21" s="12"/>
      <c r="G21" s="10"/>
      <c r="H21" s="12"/>
      <c r="K21" s="8" t="s">
        <v>4</v>
      </c>
      <c r="L21" s="11">
        <f>L6</f>
        <v>8596.41</v>
      </c>
      <c r="M21" s="51">
        <f>L21/$L$26</f>
        <v>3.8843698667344211E-2</v>
      </c>
      <c r="N21" s="52"/>
      <c r="O21" s="10"/>
    </row>
    <row r="22" spans="1:15" s="9" customFormat="1" ht="16.5" customHeight="1">
      <c r="A22" s="14"/>
      <c r="C22" s="12"/>
      <c r="D22" s="13"/>
      <c r="E22" s="12"/>
      <c r="F22" s="12"/>
      <c r="G22" s="10"/>
      <c r="H22" s="12"/>
      <c r="K22" s="8" t="s">
        <v>3</v>
      </c>
      <c r="L22" s="11">
        <f>+L9+L18</f>
        <v>88979.64</v>
      </c>
      <c r="M22" s="53">
        <f>L22/$L$26</f>
        <v>0.40206299184063671</v>
      </c>
      <c r="N22" s="54"/>
      <c r="O22" s="10"/>
    </row>
    <row r="23" spans="1:15" s="1" customFormat="1">
      <c r="A23" s="3"/>
      <c r="B23"/>
      <c r="C23"/>
      <c r="E23"/>
      <c r="F23"/>
      <c r="H23"/>
      <c r="I23"/>
      <c r="J23"/>
      <c r="K23" s="8" t="s">
        <v>2</v>
      </c>
      <c r="L23" s="7">
        <f>L2+L4+L5</f>
        <v>52621.4</v>
      </c>
      <c r="M23" s="53">
        <f>L23/$L$26</f>
        <v>0.23777481588870084</v>
      </c>
      <c r="N23" s="54"/>
    </row>
    <row r="24" spans="1:15" s="1" customFormat="1">
      <c r="A24" s="3"/>
      <c r="B24"/>
      <c r="C24"/>
      <c r="E24"/>
      <c r="F24"/>
      <c r="H24"/>
      <c r="I24"/>
      <c r="J24"/>
      <c r="K24" s="8" t="s">
        <v>1</v>
      </c>
      <c r="L24" s="7">
        <f>L7+L15+L16+L17</f>
        <v>14836.14</v>
      </c>
      <c r="M24" s="53">
        <f>L24/$L$26</f>
        <v>6.7038513931575172E-2</v>
      </c>
      <c r="N24" s="54"/>
    </row>
    <row r="25" spans="1:15" s="1" customFormat="1">
      <c r="A25" s="3"/>
      <c r="B25"/>
      <c r="C25"/>
      <c r="E25"/>
      <c r="F25"/>
      <c r="H25"/>
      <c r="I25"/>
      <c r="J25"/>
      <c r="K25" s="8" t="s">
        <v>0</v>
      </c>
      <c r="L25" s="7">
        <f>L3+L8+L10+L11+L12+L13+L14</f>
        <v>56274.119999999995</v>
      </c>
      <c r="M25" s="53">
        <f>L25/$L$26</f>
        <v>0.25427997967174298</v>
      </c>
      <c r="N25" s="54"/>
    </row>
    <row r="26" spans="1:15" s="1" customFormat="1">
      <c r="A26" s="3"/>
      <c r="B26"/>
      <c r="C26"/>
      <c r="E26"/>
      <c r="F26"/>
      <c r="H26"/>
      <c r="I26"/>
      <c r="J26"/>
      <c r="K26" s="6"/>
      <c r="L26" s="5">
        <f>SUM(L21:L25)</f>
        <v>221307.71000000002</v>
      </c>
      <c r="M26" s="49"/>
      <c r="N26" s="50"/>
    </row>
    <row r="27" spans="1:15" s="1" customFormat="1">
      <c r="A27" s="3"/>
      <c r="B27"/>
      <c r="C27"/>
      <c r="E27"/>
      <c r="F27"/>
      <c r="H27"/>
      <c r="I27"/>
      <c r="J27"/>
      <c r="K27"/>
      <c r="L27" s="4"/>
      <c r="M27" s="4"/>
      <c r="N27" s="2"/>
    </row>
  </sheetData>
  <mergeCells count="6">
    <mergeCell ref="M26:N26"/>
    <mergeCell ref="M21:N21"/>
    <mergeCell ref="M22:N22"/>
    <mergeCell ref="M23:N23"/>
    <mergeCell ref="M24:N24"/>
    <mergeCell ref="M25:N25"/>
  </mergeCells>
  <pageMargins left="0.75000000000000011" right="0.75000000000000011" top="1" bottom="1" header="0.5" footer="0.5"/>
  <pageSetup paperSize="8" scale="9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workbookViewId="0">
      <selection activeCell="Q10" sqref="Q10"/>
    </sheetView>
  </sheetViews>
  <sheetFormatPr baseColWidth="10" defaultRowHeight="15.75"/>
  <cols>
    <col min="1" max="1" width="35.75" style="3" customWidth="1"/>
    <col min="2" max="2" width="12.125" hidden="1" customWidth="1"/>
    <col min="3" max="3" width="15" hidden="1" customWidth="1"/>
    <col min="4" max="4" width="11.625" style="1" hidden="1" customWidth="1"/>
    <col min="5" max="5" width="10.875" hidden="1" customWidth="1"/>
    <col min="6" max="6" width="15.25" hidden="1" customWidth="1"/>
    <col min="7" max="7" width="18" style="1" hidden="1" customWidth="1"/>
    <col min="8" max="8" width="19.375" hidden="1" customWidth="1"/>
    <col min="9" max="9" width="24.125" hidden="1" customWidth="1"/>
    <col min="10" max="10" width="17.25" customWidth="1"/>
    <col min="11" max="11" width="32.375" customWidth="1"/>
    <col min="12" max="12" width="17.375" customWidth="1"/>
    <col min="13" max="13" width="9.5" customWidth="1"/>
    <col min="14" max="14" width="34.625" style="2" customWidth="1"/>
    <col min="15" max="15" width="19.25" style="1" customWidth="1"/>
  </cols>
  <sheetData>
    <row r="1" spans="1:15" s="43" customFormat="1" ht="20.100000000000001" customHeight="1">
      <c r="A1" s="48" t="s">
        <v>62</v>
      </c>
      <c r="B1" s="47" t="s">
        <v>61</v>
      </c>
      <c r="C1" s="47" t="s">
        <v>60</v>
      </c>
      <c r="D1" s="44" t="s">
        <v>59</v>
      </c>
      <c r="E1" s="47" t="s">
        <v>58</v>
      </c>
      <c r="F1" s="47" t="s">
        <v>57</v>
      </c>
      <c r="G1" s="44" t="s">
        <v>56</v>
      </c>
      <c r="H1" s="47" t="s">
        <v>55</v>
      </c>
      <c r="I1" s="47" t="s">
        <v>54</v>
      </c>
      <c r="J1" s="47" t="s">
        <v>53</v>
      </c>
      <c r="K1" s="47" t="s">
        <v>52</v>
      </c>
      <c r="L1" s="46" t="s">
        <v>51</v>
      </c>
      <c r="M1" s="45"/>
      <c r="N1" s="45" t="s">
        <v>50</v>
      </c>
      <c r="O1" s="44" t="s">
        <v>49</v>
      </c>
    </row>
    <row r="2" spans="1:15" ht="16.5" customHeight="1">
      <c r="A2" s="24" t="s">
        <v>36</v>
      </c>
      <c r="B2" s="25"/>
      <c r="C2" s="24"/>
      <c r="D2" s="23"/>
      <c r="E2" s="22"/>
      <c r="F2" s="22"/>
      <c r="G2" s="19"/>
      <c r="H2" s="22"/>
      <c r="I2" s="22"/>
      <c r="J2" s="22" t="s">
        <v>9</v>
      </c>
      <c r="K2" s="22" t="s">
        <v>12</v>
      </c>
      <c r="L2" s="32">
        <v>6200.98</v>
      </c>
      <c r="M2" s="32"/>
      <c r="N2" s="20" t="s">
        <v>35</v>
      </c>
      <c r="O2" s="19" t="s">
        <v>22</v>
      </c>
    </row>
    <row r="3" spans="1:15" ht="16.5" customHeight="1">
      <c r="A3" s="27" t="s">
        <v>34</v>
      </c>
      <c r="B3" s="18"/>
      <c r="C3" s="27"/>
      <c r="D3" s="35"/>
      <c r="E3" s="27"/>
      <c r="F3" s="27"/>
      <c r="G3" s="28"/>
      <c r="H3" s="27"/>
      <c r="I3" s="18"/>
      <c r="J3" s="22" t="s">
        <v>9</v>
      </c>
      <c r="K3" s="22" t="s">
        <v>33</v>
      </c>
      <c r="L3" s="21">
        <v>1940</v>
      </c>
      <c r="M3" s="36"/>
      <c r="N3" s="15" t="s">
        <v>32</v>
      </c>
      <c r="O3" s="19" t="s">
        <v>22</v>
      </c>
    </row>
    <row r="4" spans="1:15" s="56" customFormat="1" ht="16.5" customHeight="1">
      <c r="A4" s="17" t="s">
        <v>63</v>
      </c>
      <c r="B4" s="18"/>
      <c r="C4" s="27"/>
      <c r="D4" s="29"/>
      <c r="E4" s="27"/>
      <c r="F4" s="27"/>
      <c r="G4" s="55"/>
      <c r="H4" s="27"/>
      <c r="I4" s="18"/>
      <c r="J4" s="22" t="s">
        <v>9</v>
      </c>
      <c r="K4" s="22" t="s">
        <v>39</v>
      </c>
      <c r="L4" s="34">
        <v>11520.76</v>
      </c>
      <c r="M4" s="33"/>
      <c r="N4" s="15" t="s">
        <v>64</v>
      </c>
      <c r="O4" s="19" t="s">
        <v>22</v>
      </c>
    </row>
    <row r="5" spans="1:15" s="57" customFormat="1" ht="16.5" customHeight="1">
      <c r="A5" s="27" t="s">
        <v>48</v>
      </c>
      <c r="B5" s="18"/>
      <c r="C5" s="27"/>
      <c r="D5" s="29"/>
      <c r="E5" s="27"/>
      <c r="F5" s="27"/>
      <c r="G5" s="28"/>
      <c r="H5" s="27"/>
      <c r="I5" s="18"/>
      <c r="J5" s="22" t="s">
        <v>9</v>
      </c>
      <c r="K5" s="22" t="s">
        <v>8</v>
      </c>
      <c r="L5" s="34">
        <v>5148.04</v>
      </c>
      <c r="M5" s="33"/>
      <c r="N5" s="15" t="s">
        <v>47</v>
      </c>
      <c r="O5" s="19" t="s">
        <v>22</v>
      </c>
    </row>
    <row r="6" spans="1:15" s="18" customFormat="1" ht="16.5" customHeight="1">
      <c r="A6" s="27" t="s">
        <v>31</v>
      </c>
      <c r="C6" s="27"/>
      <c r="D6" s="29"/>
      <c r="E6" s="27"/>
      <c r="F6" s="27"/>
      <c r="G6" s="28"/>
      <c r="H6" s="27"/>
      <c r="J6" s="22" t="s">
        <v>9</v>
      </c>
      <c r="K6" s="22" t="s">
        <v>8</v>
      </c>
      <c r="L6" s="21">
        <v>8925</v>
      </c>
      <c r="M6" s="36"/>
      <c r="N6" s="15" t="s">
        <v>30</v>
      </c>
      <c r="O6" s="19" t="s">
        <v>22</v>
      </c>
    </row>
    <row r="7" spans="1:15" s="18" customFormat="1" ht="33.75" customHeight="1">
      <c r="A7" s="27" t="s">
        <v>65</v>
      </c>
      <c r="C7" s="27"/>
      <c r="D7" s="29"/>
      <c r="E7" s="27"/>
      <c r="F7" s="27"/>
      <c r="G7" s="28"/>
      <c r="H7" s="27"/>
      <c r="J7" s="22" t="s">
        <v>9</v>
      </c>
      <c r="K7" s="22" t="s">
        <v>39</v>
      </c>
      <c r="L7" s="21">
        <v>7023.32</v>
      </c>
      <c r="M7" s="36"/>
      <c r="N7" s="15" t="s">
        <v>66</v>
      </c>
      <c r="O7" s="19" t="s">
        <v>22</v>
      </c>
    </row>
    <row r="8" spans="1:15" s="18" customFormat="1" ht="16.5" customHeight="1">
      <c r="A8" s="27" t="s">
        <v>67</v>
      </c>
      <c r="C8" s="27"/>
      <c r="D8" s="29"/>
      <c r="E8" s="27"/>
      <c r="F8" s="27"/>
      <c r="G8" s="28"/>
      <c r="H8" s="27"/>
      <c r="J8" s="22" t="s">
        <v>9</v>
      </c>
      <c r="K8" s="22" t="s">
        <v>42</v>
      </c>
      <c r="L8" s="34">
        <v>4881.92</v>
      </c>
      <c r="M8" s="33"/>
      <c r="N8" s="15" t="s">
        <v>68</v>
      </c>
      <c r="O8" s="19" t="s">
        <v>22</v>
      </c>
    </row>
    <row r="9" spans="1:15" s="18" customFormat="1" ht="16.5" customHeight="1">
      <c r="A9" s="24" t="s">
        <v>45</v>
      </c>
      <c r="B9" s="39"/>
      <c r="C9" s="24"/>
      <c r="D9" s="19"/>
      <c r="E9" s="22"/>
      <c r="F9" s="22"/>
      <c r="G9" s="19"/>
      <c r="H9" s="22"/>
      <c r="I9" s="22"/>
      <c r="J9" s="22" t="s">
        <v>15</v>
      </c>
      <c r="K9" s="22" t="s">
        <v>42</v>
      </c>
      <c r="L9" s="38">
        <v>37914.550000000003</v>
      </c>
      <c r="M9" s="38" t="s">
        <v>7</v>
      </c>
      <c r="N9" s="20" t="s">
        <v>44</v>
      </c>
      <c r="O9" s="19" t="s">
        <v>22</v>
      </c>
    </row>
    <row r="10" spans="1:15" s="18" customFormat="1" ht="16.5" customHeight="1">
      <c r="A10" s="24" t="s">
        <v>43</v>
      </c>
      <c r="B10" s="25"/>
      <c r="C10" s="24"/>
      <c r="D10" s="23"/>
      <c r="E10" s="22"/>
      <c r="F10" s="22"/>
      <c r="G10" s="19"/>
      <c r="H10" s="22"/>
      <c r="I10" s="22"/>
      <c r="J10" s="22" t="s">
        <v>9</v>
      </c>
      <c r="K10" s="22" t="s">
        <v>42</v>
      </c>
      <c r="L10" s="38">
        <v>9910.7999999999993</v>
      </c>
      <c r="M10" s="38" t="s">
        <v>7</v>
      </c>
      <c r="N10" s="20" t="s">
        <v>41</v>
      </c>
      <c r="O10" s="19" t="s">
        <v>22</v>
      </c>
    </row>
    <row r="11" spans="1:15" s="18" customFormat="1" ht="16.5" customHeight="1">
      <c r="A11" s="17" t="s">
        <v>29</v>
      </c>
      <c r="C11" s="27"/>
      <c r="D11" s="29"/>
      <c r="G11" s="28"/>
      <c r="J11" s="22" t="s">
        <v>9</v>
      </c>
      <c r="K11" s="22" t="s">
        <v>24</v>
      </c>
      <c r="L11" s="34">
        <v>2175</v>
      </c>
      <c r="M11" s="33"/>
      <c r="N11" s="15" t="s">
        <v>14</v>
      </c>
      <c r="O11" s="19" t="s">
        <v>22</v>
      </c>
    </row>
    <row r="12" spans="1:15" s="18" customFormat="1" ht="16.5" customHeight="1">
      <c r="A12" s="27" t="s">
        <v>28</v>
      </c>
      <c r="C12" s="27"/>
      <c r="D12" s="35"/>
      <c r="E12" s="27"/>
      <c r="F12" s="27"/>
      <c r="G12" s="28"/>
      <c r="H12" s="27"/>
      <c r="J12" s="22" t="s">
        <v>9</v>
      </c>
      <c r="K12" s="22" t="s">
        <v>24</v>
      </c>
      <c r="L12" s="34">
        <v>3600</v>
      </c>
      <c r="M12" s="33"/>
      <c r="N12" s="15" t="s">
        <v>27</v>
      </c>
      <c r="O12" s="19" t="s">
        <v>22</v>
      </c>
    </row>
    <row r="13" spans="1:15" s="18" customFormat="1" ht="16.5" customHeight="1">
      <c r="A13" s="27" t="s">
        <v>26</v>
      </c>
      <c r="C13" s="27"/>
      <c r="D13" s="35"/>
      <c r="E13" s="27"/>
      <c r="F13" s="27"/>
      <c r="G13" s="28"/>
      <c r="H13" s="27"/>
      <c r="J13" s="22" t="s">
        <v>9</v>
      </c>
      <c r="K13" s="22" t="s">
        <v>24</v>
      </c>
      <c r="L13" s="34">
        <v>274.83999999999997</v>
      </c>
      <c r="M13" s="33"/>
      <c r="N13" s="15" t="s">
        <v>14</v>
      </c>
      <c r="O13" s="19" t="s">
        <v>22</v>
      </c>
    </row>
    <row r="14" spans="1:15" s="18" customFormat="1" ht="16.5" customHeight="1">
      <c r="A14" s="27" t="s">
        <v>25</v>
      </c>
      <c r="C14" s="27"/>
      <c r="D14" s="35"/>
      <c r="E14" s="27"/>
      <c r="F14" s="27"/>
      <c r="G14" s="28"/>
      <c r="H14" s="27"/>
      <c r="J14" s="22" t="s">
        <v>9</v>
      </c>
      <c r="K14" s="22" t="s">
        <v>24</v>
      </c>
      <c r="L14" s="34">
        <v>1920</v>
      </c>
      <c r="M14" s="33"/>
      <c r="N14" s="15" t="s">
        <v>23</v>
      </c>
      <c r="O14" s="19" t="s">
        <v>22</v>
      </c>
    </row>
    <row r="15" spans="1:15" s="18" customFormat="1" ht="16.5" customHeight="1">
      <c r="A15" s="24" t="s">
        <v>21</v>
      </c>
      <c r="B15" s="25"/>
      <c r="C15" s="24"/>
      <c r="D15" s="23"/>
      <c r="E15" s="22"/>
      <c r="F15" s="22"/>
      <c r="G15" s="19"/>
      <c r="H15" s="22"/>
      <c r="I15" s="22"/>
      <c r="J15" s="22" t="s">
        <v>9</v>
      </c>
      <c r="K15" s="22" t="s">
        <v>20</v>
      </c>
      <c r="L15" s="32">
        <v>44174.28</v>
      </c>
      <c r="M15" s="31"/>
      <c r="N15" s="20" t="s">
        <v>19</v>
      </c>
      <c r="O15" s="19" t="s">
        <v>5</v>
      </c>
    </row>
    <row r="16" spans="1:15" s="18" customFormat="1" ht="16.5" customHeight="1">
      <c r="A16" s="27" t="s">
        <v>18</v>
      </c>
      <c r="C16" s="27"/>
      <c r="D16" s="29"/>
      <c r="E16" s="27"/>
      <c r="F16" s="27"/>
      <c r="G16" s="28"/>
      <c r="H16" s="27"/>
      <c r="J16" s="22" t="s">
        <v>15</v>
      </c>
      <c r="K16" s="22" t="s">
        <v>12</v>
      </c>
      <c r="L16" s="21">
        <v>3732.12</v>
      </c>
      <c r="M16" s="26"/>
      <c r="N16" s="30" t="s">
        <v>17</v>
      </c>
      <c r="O16" s="19" t="s">
        <v>5</v>
      </c>
    </row>
    <row r="17" spans="1:15" s="18" customFormat="1" ht="16.5" customHeight="1">
      <c r="A17" s="27" t="s">
        <v>16</v>
      </c>
      <c r="C17" s="27"/>
      <c r="D17" s="29"/>
      <c r="E17" s="27"/>
      <c r="F17" s="27"/>
      <c r="G17" s="28"/>
      <c r="H17" s="27"/>
      <c r="J17" s="22" t="s">
        <v>15</v>
      </c>
      <c r="K17" s="22" t="s">
        <v>12</v>
      </c>
      <c r="L17" s="21">
        <v>3719.04</v>
      </c>
      <c r="M17" s="26"/>
      <c r="N17" s="15" t="s">
        <v>14</v>
      </c>
      <c r="O17" s="19" t="s">
        <v>5</v>
      </c>
    </row>
    <row r="18" spans="1:15" s="18" customFormat="1" ht="16.5" customHeight="1">
      <c r="A18" s="27" t="s">
        <v>13</v>
      </c>
      <c r="C18" s="27"/>
      <c r="D18" s="29"/>
      <c r="E18" s="27"/>
      <c r="F18" s="27"/>
      <c r="G18" s="28"/>
      <c r="H18" s="27"/>
      <c r="J18" s="22" t="s">
        <v>9</v>
      </c>
      <c r="K18" s="22" t="s">
        <v>12</v>
      </c>
      <c r="L18" s="21">
        <v>1184</v>
      </c>
      <c r="M18" s="26"/>
      <c r="N18" s="15" t="s">
        <v>11</v>
      </c>
      <c r="O18" s="19" t="s">
        <v>5</v>
      </c>
    </row>
    <row r="19" spans="1:15" s="18" customFormat="1" ht="16.5" customHeight="1">
      <c r="A19" s="24" t="s">
        <v>10</v>
      </c>
      <c r="B19" s="25"/>
      <c r="C19" s="24"/>
      <c r="D19" s="23"/>
      <c r="E19" s="22"/>
      <c r="F19" s="22"/>
      <c r="G19" s="19"/>
      <c r="H19" s="22"/>
      <c r="I19" s="22"/>
      <c r="J19" s="22" t="s">
        <v>9</v>
      </c>
      <c r="K19" s="22" t="s">
        <v>8</v>
      </c>
      <c r="L19" s="21">
        <v>80054.64</v>
      </c>
      <c r="M19" s="36"/>
      <c r="N19" s="20" t="s">
        <v>6</v>
      </c>
      <c r="O19" s="19" t="s">
        <v>5</v>
      </c>
    </row>
    <row r="20" spans="1:15" s="9" customFormat="1" ht="16.5" customHeight="1">
      <c r="A20" s="17"/>
      <c r="C20" s="12"/>
      <c r="D20" s="13"/>
      <c r="E20" s="12"/>
      <c r="F20" s="12"/>
      <c r="G20" s="10"/>
      <c r="H20" s="12"/>
      <c r="L20" s="16">
        <f>SUM(L2:L19)</f>
        <v>234299.28999999998</v>
      </c>
      <c r="M20" s="16"/>
      <c r="N20" s="15"/>
      <c r="O20" s="10"/>
    </row>
    <row r="21" spans="1:15" s="9" customFormat="1" ht="16.5" customHeight="1">
      <c r="A21" s="14"/>
      <c r="C21" s="12"/>
      <c r="D21" s="13"/>
      <c r="E21" s="12"/>
      <c r="F21" s="12"/>
      <c r="G21" s="10"/>
      <c r="H21" s="12"/>
      <c r="N21" s="15"/>
      <c r="O21" s="10"/>
    </row>
    <row r="22" spans="1:15" s="9" customFormat="1" ht="16.5" customHeight="1">
      <c r="A22" s="14"/>
      <c r="C22" s="12"/>
      <c r="D22" s="13"/>
      <c r="E22" s="12"/>
      <c r="F22" s="12"/>
      <c r="G22" s="10"/>
      <c r="H22" s="12"/>
      <c r="K22" s="8" t="s">
        <v>4</v>
      </c>
      <c r="L22" s="11">
        <f>L4+L7</f>
        <v>18544.080000000002</v>
      </c>
      <c r="M22" s="51">
        <f>L22/$L$27</f>
        <v>7.9146974794503236E-2</v>
      </c>
      <c r="N22" s="52"/>
      <c r="O22" s="10"/>
    </row>
    <row r="23" spans="1:15" s="9" customFormat="1" ht="16.5" customHeight="1">
      <c r="A23" s="14"/>
      <c r="C23" s="12"/>
      <c r="D23" s="13"/>
      <c r="E23" s="12"/>
      <c r="F23" s="12"/>
      <c r="G23" s="10"/>
      <c r="H23" s="12"/>
      <c r="K23" s="8" t="s">
        <v>3</v>
      </c>
      <c r="L23" s="11">
        <f>L5+L6+L19</f>
        <v>94127.679999999993</v>
      </c>
      <c r="M23" s="53">
        <f>L23/$L$27</f>
        <v>0.40174120886153775</v>
      </c>
      <c r="N23" s="54"/>
      <c r="O23" s="10"/>
    </row>
    <row r="24" spans="1:15" s="1" customFormat="1">
      <c r="A24" s="3"/>
      <c r="B24"/>
      <c r="C24"/>
      <c r="E24"/>
      <c r="F24"/>
      <c r="H24"/>
      <c r="I24"/>
      <c r="J24"/>
      <c r="K24" s="8" t="s">
        <v>2</v>
      </c>
      <c r="L24" s="7">
        <f>L8+L9+L10</f>
        <v>52707.270000000004</v>
      </c>
      <c r="M24" s="53">
        <f>L24/$L$27</f>
        <v>0.2249570197161076</v>
      </c>
      <c r="N24" s="54"/>
    </row>
    <row r="25" spans="1:15" s="1" customFormat="1">
      <c r="A25" s="3"/>
      <c r="B25"/>
      <c r="C25"/>
      <c r="E25"/>
      <c r="F25"/>
      <c r="H25"/>
      <c r="I25"/>
      <c r="J25"/>
      <c r="K25" s="8" t="s">
        <v>1</v>
      </c>
      <c r="L25" s="7">
        <f>L2+L16+L17+L18</f>
        <v>14836.14</v>
      </c>
      <c r="M25" s="53">
        <f>L25/$L$27</f>
        <v>6.3321318643347155E-2</v>
      </c>
      <c r="N25" s="54"/>
    </row>
    <row r="26" spans="1:15" s="1" customFormat="1">
      <c r="A26" s="3"/>
      <c r="B26"/>
      <c r="C26"/>
      <c r="E26"/>
      <c r="F26"/>
      <c r="H26"/>
      <c r="I26"/>
      <c r="J26"/>
      <c r="K26" s="8" t="s">
        <v>0</v>
      </c>
      <c r="L26" s="7">
        <f>L3+L11+L12+L13+L14+L15</f>
        <v>54084.119999999995</v>
      </c>
      <c r="M26" s="53">
        <f>L26/$L$27</f>
        <v>0.23083347798450435</v>
      </c>
      <c r="N26" s="54"/>
    </row>
    <row r="27" spans="1:15" s="1" customFormat="1">
      <c r="A27" s="3"/>
      <c r="B27"/>
      <c r="C27"/>
      <c r="E27"/>
      <c r="F27"/>
      <c r="H27"/>
      <c r="I27"/>
      <c r="J27"/>
      <c r="K27" s="6"/>
      <c r="L27" s="5">
        <f>SUM(L22:L26)</f>
        <v>234299.28999999998</v>
      </c>
      <c r="M27" s="49"/>
      <c r="N27" s="50"/>
    </row>
    <row r="28" spans="1:15" s="1" customFormat="1">
      <c r="A28" s="3"/>
      <c r="B28"/>
      <c r="C28"/>
      <c r="E28"/>
      <c r="F28"/>
      <c r="H28"/>
      <c r="I28"/>
      <c r="J28"/>
      <c r="K28"/>
      <c r="L28" s="4"/>
      <c r="M28" s="4"/>
      <c r="N28" s="2"/>
    </row>
  </sheetData>
  <mergeCells count="6">
    <mergeCell ref="M22:N22"/>
    <mergeCell ref="M23:N23"/>
    <mergeCell ref="M24:N24"/>
    <mergeCell ref="M25:N25"/>
    <mergeCell ref="M26:N26"/>
    <mergeCell ref="M27:N27"/>
  </mergeCells>
  <pageMargins left="0.75000000000000011" right="0.75000000000000011" top="1" bottom="1" header="0.5" footer="0.5"/>
  <pageSetup paperSize="8"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tabSelected="1" workbookViewId="0">
      <selection activeCell="L18" sqref="L18"/>
    </sheetView>
  </sheetViews>
  <sheetFormatPr baseColWidth="10" defaultRowHeight="15.75"/>
  <cols>
    <col min="1" max="1" width="35.75" style="3" customWidth="1"/>
    <col min="2" max="2" width="12.125" hidden="1" customWidth="1"/>
    <col min="3" max="3" width="15" hidden="1" customWidth="1"/>
    <col min="4" max="4" width="11.625" style="1" hidden="1" customWidth="1"/>
    <col min="5" max="5" width="10.875" hidden="1" customWidth="1"/>
    <col min="6" max="6" width="15.25" hidden="1" customWidth="1"/>
    <col min="7" max="7" width="18" style="1" hidden="1" customWidth="1"/>
    <col min="8" max="8" width="19.375" hidden="1" customWidth="1"/>
    <col min="9" max="9" width="24.125" hidden="1" customWidth="1"/>
    <col min="10" max="10" width="24.125" customWidth="1"/>
    <col min="11" max="11" width="37.25" customWidth="1"/>
    <col min="12" max="12" width="30" customWidth="1"/>
    <col min="13" max="13" width="34.625" style="2" customWidth="1"/>
    <col min="14" max="14" width="20.875" style="1" customWidth="1"/>
  </cols>
  <sheetData>
    <row r="1" spans="1:14" s="43" customFormat="1" ht="20.100000000000001" customHeight="1">
      <c r="A1" s="48" t="s">
        <v>62</v>
      </c>
      <c r="B1" s="47" t="s">
        <v>61</v>
      </c>
      <c r="C1" s="47" t="s">
        <v>60</v>
      </c>
      <c r="D1" s="44" t="s">
        <v>59</v>
      </c>
      <c r="E1" s="47" t="s">
        <v>58</v>
      </c>
      <c r="F1" s="47" t="s">
        <v>57</v>
      </c>
      <c r="G1" s="44" t="s">
        <v>56</v>
      </c>
      <c r="H1" s="47" t="s">
        <v>55</v>
      </c>
      <c r="I1" s="47" t="s">
        <v>54</v>
      </c>
      <c r="J1" s="47" t="s">
        <v>69</v>
      </c>
      <c r="K1" s="47" t="s">
        <v>52</v>
      </c>
      <c r="L1" s="45" t="s">
        <v>70</v>
      </c>
      <c r="M1" s="45" t="s">
        <v>50</v>
      </c>
      <c r="N1" s="44" t="s">
        <v>49</v>
      </c>
    </row>
    <row r="2" spans="1:14" ht="16.5" customHeight="1">
      <c r="A2" s="58" t="s">
        <v>45</v>
      </c>
      <c r="B2" s="59"/>
      <c r="C2" s="58"/>
      <c r="D2" s="60"/>
      <c r="G2" s="60"/>
      <c r="J2" t="s">
        <v>15</v>
      </c>
      <c r="K2" t="s">
        <v>42</v>
      </c>
      <c r="L2" s="32">
        <v>37914.550000000003</v>
      </c>
      <c r="M2" s="20" t="s">
        <v>44</v>
      </c>
      <c r="N2" s="60" t="s">
        <v>5</v>
      </c>
    </row>
    <row r="3" spans="1:14" ht="30.75" customHeight="1">
      <c r="A3" s="58" t="s">
        <v>65</v>
      </c>
      <c r="B3" s="61"/>
      <c r="C3" s="58"/>
      <c r="D3" s="62"/>
      <c r="G3" s="60"/>
      <c r="J3" t="s">
        <v>9</v>
      </c>
      <c r="K3" t="s">
        <v>39</v>
      </c>
      <c r="L3" s="32">
        <v>15572.05</v>
      </c>
      <c r="M3" s="20" t="s">
        <v>71</v>
      </c>
      <c r="N3" s="60" t="s">
        <v>5</v>
      </c>
    </row>
    <row r="4" spans="1:14" ht="16.5" customHeight="1">
      <c r="A4" s="58" t="s">
        <v>21</v>
      </c>
      <c r="B4" s="61"/>
      <c r="C4" s="58"/>
      <c r="D4" s="62"/>
      <c r="G4" s="60"/>
      <c r="J4" t="s">
        <v>9</v>
      </c>
      <c r="K4" t="s">
        <v>12</v>
      </c>
      <c r="L4" s="32">
        <v>43499.76</v>
      </c>
      <c r="M4" s="20" t="s">
        <v>19</v>
      </c>
      <c r="N4" s="60" t="s">
        <v>5</v>
      </c>
    </row>
    <row r="5" spans="1:14" ht="16.5" customHeight="1">
      <c r="A5" s="58" t="s">
        <v>10</v>
      </c>
      <c r="B5" s="61"/>
      <c r="C5" s="58"/>
      <c r="D5" s="62"/>
      <c r="G5" s="60"/>
      <c r="J5" t="s">
        <v>9</v>
      </c>
      <c r="K5" t="s">
        <v>8</v>
      </c>
      <c r="L5" s="21">
        <v>80054.64</v>
      </c>
      <c r="M5" s="20" t="s">
        <v>6</v>
      </c>
      <c r="N5" s="60" t="s">
        <v>5</v>
      </c>
    </row>
    <row r="6" spans="1:14" ht="16.5" customHeight="1">
      <c r="A6" s="58" t="s">
        <v>43</v>
      </c>
      <c r="B6" s="61"/>
      <c r="C6" s="58"/>
      <c r="D6" s="62"/>
      <c r="G6" s="60"/>
      <c r="J6" t="s">
        <v>9</v>
      </c>
      <c r="K6" t="s">
        <v>42</v>
      </c>
      <c r="L6" s="32">
        <v>12231.04</v>
      </c>
      <c r="M6" s="20" t="s">
        <v>41</v>
      </c>
      <c r="N6" s="60" t="s">
        <v>5</v>
      </c>
    </row>
    <row r="7" spans="1:14" ht="16.5" customHeight="1">
      <c r="A7" s="58" t="s">
        <v>36</v>
      </c>
      <c r="B7" s="61"/>
      <c r="C7" s="58"/>
      <c r="D7" s="62"/>
      <c r="G7" s="60"/>
      <c r="J7" t="s">
        <v>9</v>
      </c>
      <c r="K7" t="s">
        <v>39</v>
      </c>
      <c r="L7" s="32">
        <v>8269.59</v>
      </c>
      <c r="M7" s="20" t="s">
        <v>35</v>
      </c>
      <c r="N7" s="60" t="s">
        <v>5</v>
      </c>
    </row>
    <row r="8" spans="1:14" s="9" customFormat="1" ht="16.5" customHeight="1">
      <c r="A8" s="14" t="s">
        <v>72</v>
      </c>
      <c r="C8" s="12"/>
      <c r="D8" s="13"/>
      <c r="G8" s="63"/>
      <c r="J8" t="s">
        <v>9</v>
      </c>
      <c r="K8" t="s">
        <v>39</v>
      </c>
      <c r="L8" s="34">
        <v>9614.4699999999993</v>
      </c>
      <c r="M8" s="15" t="s">
        <v>14</v>
      </c>
      <c r="N8" s="60" t="s">
        <v>5</v>
      </c>
    </row>
    <row r="9" spans="1:14" s="9" customFormat="1" ht="16.5" customHeight="1">
      <c r="A9" s="12" t="s">
        <v>73</v>
      </c>
      <c r="C9" s="12"/>
      <c r="D9" s="64"/>
      <c r="E9" s="12"/>
      <c r="F9" s="12"/>
      <c r="G9" s="63"/>
      <c r="H9" s="12"/>
      <c r="J9" t="s">
        <v>9</v>
      </c>
      <c r="K9" t="s">
        <v>39</v>
      </c>
      <c r="L9" s="34">
        <v>11557.12</v>
      </c>
      <c r="M9" s="15" t="s">
        <v>27</v>
      </c>
      <c r="N9" s="60" t="s">
        <v>5</v>
      </c>
    </row>
    <row r="10" spans="1:14" s="9" customFormat="1" ht="16.5" customHeight="1">
      <c r="A10" s="12" t="s">
        <v>40</v>
      </c>
      <c r="C10" s="12"/>
      <c r="D10" s="13"/>
      <c r="E10" s="12"/>
      <c r="F10" s="12"/>
      <c r="G10" s="63"/>
      <c r="H10" s="12"/>
      <c r="J10" t="s">
        <v>9</v>
      </c>
      <c r="K10" t="s">
        <v>39</v>
      </c>
      <c r="L10" s="34">
        <v>5968.98</v>
      </c>
      <c r="M10" s="15" t="s">
        <v>38</v>
      </c>
      <c r="N10" s="60" t="s">
        <v>5</v>
      </c>
    </row>
    <row r="11" spans="1:14" s="9" customFormat="1" ht="16.5" customHeight="1">
      <c r="A11" s="65" t="s">
        <v>74</v>
      </c>
      <c r="C11" s="12"/>
      <c r="D11" s="13"/>
      <c r="E11" s="12"/>
      <c r="F11" s="12"/>
      <c r="G11" s="10"/>
      <c r="H11" s="12"/>
      <c r="J11" t="s">
        <v>9</v>
      </c>
      <c r="K11" t="s">
        <v>39</v>
      </c>
      <c r="L11" s="34">
        <v>7000</v>
      </c>
      <c r="M11" s="15" t="s">
        <v>75</v>
      </c>
      <c r="N11" s="60" t="s">
        <v>5</v>
      </c>
    </row>
    <row r="12" spans="1:14" s="9" customFormat="1" ht="16.5" customHeight="1">
      <c r="A12" s="14" t="s">
        <v>76</v>
      </c>
      <c r="C12" s="12"/>
      <c r="D12" s="13"/>
      <c r="E12" s="12"/>
      <c r="F12" s="12"/>
      <c r="G12" s="10"/>
      <c r="H12" s="12"/>
      <c r="J12" t="s">
        <v>9</v>
      </c>
      <c r="K12" t="s">
        <v>20</v>
      </c>
      <c r="L12" s="34">
        <v>17200</v>
      </c>
      <c r="M12" s="15" t="s">
        <v>77</v>
      </c>
      <c r="N12" s="60" t="s">
        <v>5</v>
      </c>
    </row>
    <row r="13" spans="1:14" s="9" customFormat="1" ht="16.5" customHeight="1">
      <c r="A13" s="14" t="s">
        <v>63</v>
      </c>
      <c r="C13" s="12"/>
      <c r="D13" s="13"/>
      <c r="E13" s="12"/>
      <c r="F13" s="12"/>
      <c r="G13" s="10"/>
      <c r="H13" s="12"/>
      <c r="J13" t="s">
        <v>9</v>
      </c>
      <c r="K13" t="s">
        <v>39</v>
      </c>
      <c r="L13" s="34">
        <v>10825.09</v>
      </c>
      <c r="M13" s="15" t="s">
        <v>64</v>
      </c>
      <c r="N13" s="60" t="s">
        <v>5</v>
      </c>
    </row>
    <row r="14" spans="1:14" s="9" customFormat="1" ht="16.5" customHeight="1">
      <c r="A14" s="14" t="s">
        <v>21</v>
      </c>
      <c r="C14" s="12"/>
      <c r="D14" s="13"/>
      <c r="E14" s="12"/>
      <c r="F14" s="12"/>
      <c r="G14" s="10"/>
      <c r="H14" s="12"/>
      <c r="J14" t="s">
        <v>9</v>
      </c>
      <c r="K14" t="s">
        <v>42</v>
      </c>
      <c r="L14" s="34">
        <v>13027.84</v>
      </c>
      <c r="M14" s="15" t="s">
        <v>78</v>
      </c>
      <c r="N14" s="60" t="s">
        <v>5</v>
      </c>
    </row>
    <row r="15" spans="1:14" s="9" customFormat="1" ht="16.5" customHeight="1">
      <c r="A15" s="14" t="s">
        <v>79</v>
      </c>
      <c r="C15" s="12"/>
      <c r="D15" s="13"/>
      <c r="E15" s="12"/>
      <c r="F15" s="12"/>
      <c r="G15" s="10"/>
      <c r="H15" s="12"/>
      <c r="J15" t="s">
        <v>9</v>
      </c>
      <c r="K15" t="s">
        <v>42</v>
      </c>
      <c r="L15" s="34">
        <v>12135.37</v>
      </c>
      <c r="M15" s="15" t="s">
        <v>80</v>
      </c>
      <c r="N15" s="60" t="s">
        <v>5</v>
      </c>
    </row>
    <row r="16" spans="1:14" s="9" customFormat="1" ht="16.5" customHeight="1">
      <c r="A16" s="14" t="s">
        <v>36</v>
      </c>
      <c r="C16" s="12"/>
      <c r="D16" s="13"/>
      <c r="E16" s="12"/>
      <c r="F16" s="12"/>
      <c r="G16" s="10"/>
      <c r="H16" s="12"/>
      <c r="J16" t="s">
        <v>9</v>
      </c>
      <c r="K16" t="s">
        <v>12</v>
      </c>
      <c r="L16" s="34">
        <v>18155.310000000001</v>
      </c>
      <c r="M16" s="15" t="s">
        <v>81</v>
      </c>
      <c r="N16" s="60" t="s">
        <v>5</v>
      </c>
    </row>
    <row r="17" spans="1:14" s="9" customFormat="1" ht="24" customHeight="1">
      <c r="A17" s="17" t="s">
        <v>82</v>
      </c>
      <c r="C17" s="12"/>
      <c r="D17" s="13"/>
      <c r="E17" s="12"/>
      <c r="F17" s="12"/>
      <c r="G17" s="10"/>
      <c r="H17" s="12"/>
      <c r="J17" t="s">
        <v>15</v>
      </c>
      <c r="K17" t="s">
        <v>39</v>
      </c>
      <c r="L17" s="34">
        <v>6561.16</v>
      </c>
      <c r="M17" s="15" t="s">
        <v>83</v>
      </c>
      <c r="N17" s="60" t="s">
        <v>5</v>
      </c>
    </row>
    <row r="18" spans="1:14" s="9" customFormat="1" ht="34.5" customHeight="1">
      <c r="A18" s="27" t="s">
        <v>84</v>
      </c>
      <c r="C18" s="12"/>
      <c r="D18" s="13"/>
      <c r="E18" s="12"/>
      <c r="F18" s="12"/>
      <c r="G18" s="10"/>
      <c r="H18" s="12"/>
      <c r="J18" t="s">
        <v>9</v>
      </c>
      <c r="K18" t="s">
        <v>39</v>
      </c>
      <c r="L18" s="34">
        <v>17862</v>
      </c>
      <c r="M18" s="66" t="s">
        <v>85</v>
      </c>
      <c r="N18" s="60" t="s">
        <v>5</v>
      </c>
    </row>
    <row r="19" spans="1:14" s="9" customFormat="1" ht="36.75" customHeight="1">
      <c r="A19" s="27" t="s">
        <v>86</v>
      </c>
      <c r="C19" s="12"/>
      <c r="D19" s="13"/>
      <c r="E19" s="12"/>
      <c r="F19" s="12"/>
      <c r="G19" s="10"/>
      <c r="H19" s="12"/>
      <c r="J19" t="s">
        <v>9</v>
      </c>
      <c r="K19" t="s">
        <v>39</v>
      </c>
      <c r="L19" s="34">
        <v>10000</v>
      </c>
      <c r="M19" s="15" t="s">
        <v>87</v>
      </c>
      <c r="N19" s="60" t="s">
        <v>5</v>
      </c>
    </row>
    <row r="20" spans="1:14" s="9" customFormat="1" ht="36.75" customHeight="1">
      <c r="A20" s="17" t="s">
        <v>82</v>
      </c>
      <c r="C20" s="12"/>
      <c r="D20" s="13"/>
      <c r="E20" s="12"/>
      <c r="F20" s="12"/>
      <c r="G20" s="10"/>
      <c r="H20" s="12"/>
      <c r="J20" t="s">
        <v>9</v>
      </c>
      <c r="K20" t="s">
        <v>39</v>
      </c>
      <c r="L20" s="34">
        <v>5429</v>
      </c>
      <c r="M20" s="15" t="s">
        <v>88</v>
      </c>
      <c r="N20" s="60" t="s">
        <v>5</v>
      </c>
    </row>
    <row r="21" spans="1:14" s="9" customFormat="1" ht="16.5" customHeight="1">
      <c r="A21" s="17"/>
      <c r="C21" s="12"/>
      <c r="D21" s="13"/>
      <c r="E21" s="12"/>
      <c r="F21" s="12"/>
      <c r="G21" s="10"/>
      <c r="H21" s="12"/>
      <c r="L21" s="16">
        <f>SUM(L2:L20)</f>
        <v>342877.97</v>
      </c>
      <c r="M21" s="15"/>
      <c r="N21" s="10"/>
    </row>
    <row r="22" spans="1:14" s="9" customFormat="1" ht="16.5" customHeight="1">
      <c r="A22" s="14"/>
      <c r="C22" s="12"/>
      <c r="D22" s="13"/>
      <c r="E22" s="12"/>
      <c r="F22" s="12"/>
      <c r="G22" s="10"/>
      <c r="H22" s="12"/>
      <c r="M22" s="15"/>
      <c r="N22" s="10"/>
    </row>
    <row r="23" spans="1:14" s="9" customFormat="1" ht="16.5" customHeight="1">
      <c r="A23" s="14"/>
      <c r="C23" s="12"/>
      <c r="D23" s="13"/>
      <c r="E23" s="12"/>
      <c r="F23" s="12"/>
      <c r="G23" s="10"/>
      <c r="H23" s="12"/>
      <c r="K23" s="8" t="s">
        <v>4</v>
      </c>
      <c r="L23" s="11">
        <f>L3+L7+L8+L9+L10+L11+L13+L17+L18+L19+L20</f>
        <v>108659.46</v>
      </c>
      <c r="M23" s="67">
        <f>L23/$L$28</f>
        <v>0.31690417439183977</v>
      </c>
      <c r="N23" s="10"/>
    </row>
    <row r="24" spans="1:14" s="9" customFormat="1" ht="16.5" customHeight="1">
      <c r="A24" s="14"/>
      <c r="C24" s="12"/>
      <c r="D24" s="13"/>
      <c r="E24" s="12"/>
      <c r="F24" s="12"/>
      <c r="G24" s="10"/>
      <c r="H24" s="12"/>
      <c r="K24" s="8" t="s">
        <v>3</v>
      </c>
      <c r="L24" s="11">
        <f>L5</f>
        <v>80054.64</v>
      </c>
      <c r="M24" s="67">
        <f>L24/$L$28</f>
        <v>0.2334785171529101</v>
      </c>
      <c r="N24" s="10"/>
    </row>
    <row r="25" spans="1:14">
      <c r="K25" s="8" t="s">
        <v>2</v>
      </c>
      <c r="L25" s="7">
        <f>L2+L6+L14+L15</f>
        <v>75308.800000000003</v>
      </c>
      <c r="M25" s="67">
        <f>L25/$L$28</f>
        <v>0.21963732461435184</v>
      </c>
    </row>
    <row r="26" spans="1:14">
      <c r="K26" s="8" t="s">
        <v>1</v>
      </c>
      <c r="L26" s="7">
        <f>L16+L4</f>
        <v>61655.070000000007</v>
      </c>
      <c r="M26" s="67">
        <f>L26/$L$28</f>
        <v>0.17981636440509724</v>
      </c>
    </row>
    <row r="27" spans="1:14">
      <c r="K27" s="8" t="s">
        <v>0</v>
      </c>
      <c r="L27" s="7">
        <f>L12</f>
        <v>17200</v>
      </c>
      <c r="M27" s="67">
        <f>L27/$L$28</f>
        <v>5.016361943580102E-2</v>
      </c>
    </row>
    <row r="28" spans="1:14">
      <c r="K28" s="6"/>
      <c r="L28" s="5">
        <f>SUM(L23:L27)</f>
        <v>342877.97000000003</v>
      </c>
      <c r="M28" s="68"/>
    </row>
    <row r="29" spans="1:14">
      <c r="L29" s="4"/>
    </row>
  </sheetData>
  <pageMargins left="0.75000000000000011" right="0.75000000000000011" top="1" bottom="1" header="0.5" footer="0.5"/>
  <pageSetup paperSize="8" scale="4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2017</vt:lpstr>
      <vt:lpstr>2016</vt:lpstr>
      <vt:lpstr>2015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</dc:creator>
  <cp:lastModifiedBy>natalia</cp:lastModifiedBy>
  <dcterms:created xsi:type="dcterms:W3CDTF">2017-05-02T13:01:12Z</dcterms:created>
  <dcterms:modified xsi:type="dcterms:W3CDTF">2017-07-12T09:10:06Z</dcterms:modified>
</cp:coreProperties>
</file>